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<sst xmlns="http://schemas.openxmlformats.org/spreadsheetml/2006/main" count="396" uniqueCount="150">
  <si>
    <t/>
  </si>
  <si>
    <t>РЕЕСТР ЗАКУПОК</t>
  </si>
  <si>
    <t>за период с 01.01.2021 по 31.03.2021</t>
  </si>
  <si>
    <t xml:space="preserve">Покупатель: </t>
  </si>
  <si>
    <t>Администрация муниципального образования Садовый сельсовет Переволоцкого района</t>
  </si>
  <si>
    <t>Идентификационный номер и код причины постановки на учет налогоплательщика-покупателя:</t>
  </si>
  <si>
    <t>5640006088 / 564001001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</si>
  <si>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</si>
  <si>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</si>
  <si>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</si>
  <si>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</si>
  <si>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</si>
  <si>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</si>
  <si>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</si>
  <si>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</si>
  <si>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</si>
  <si>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</si>
  <si>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</si>
  <si>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</si>
  <si>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</si>
  <si>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</si>
  <si>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</si>
  <si>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</si>
  <si>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</si>
  <si>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</si>
  <si>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</si>
  <si>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</si>
  <si>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</si>
  <si>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Cовет (Ассоциация) муниципальных образований Оренбургской области</t>
  </si>
  <si>
    <t>г. П.переволоцкий</t>
  </si>
  <si>
    <t>С12-2021-23</t>
  </si>
  <si>
    <t>25.01.2021</t>
  </si>
  <si>
    <t>Начисление сумм прочих расходов - иные выплаты текущего характера организациям (расчеты с иными нефин.орг.)</t>
  </si>
  <si>
    <t>Общественная организация "Добровольная пожарная охрана Переволоцкого района Оренбургской области"</t>
  </si>
  <si>
    <t>29.01.2021</t>
  </si>
  <si>
    <t>Расходы на прочие услуги по договору по прочим работам, услугам (расчеты с иными нефин.орг.)</t>
  </si>
  <si>
    <t>ОАО "ЭнергосбыТ Плюс"</t>
  </si>
  <si>
    <t>0001025/0302</t>
  </si>
  <si>
    <t>31.01.2021</t>
  </si>
  <si>
    <t>Расходы на коммунальные услуги по договору на коммунальные услуги (расчеты с иными нефин.орг.)</t>
  </si>
  <si>
    <t>ООО "Гамаюн"</t>
  </si>
  <si>
    <t xml:space="preserve">51/627-1 </t>
  </si>
  <si>
    <t>бензин Регуляр-92</t>
  </si>
  <si>
    <t>155</t>
  </si>
  <si>
    <t>ПАО "Ростелеком"</t>
  </si>
  <si>
    <t>Россия, г. Оренбург</t>
  </si>
  <si>
    <t>34-1-001182/56</t>
  </si>
  <si>
    <t>Расходы на услуги связи по договору на услуги связи (расчеты с иными нефин.орг.)</t>
  </si>
  <si>
    <t>ООО "ЖКХ "Южное"</t>
  </si>
  <si>
    <t>Россия п.Переволоцкий</t>
  </si>
  <si>
    <t>32</t>
  </si>
  <si>
    <t>03.02.2021</t>
  </si>
  <si>
    <t>37</t>
  </si>
  <si>
    <t>ООО "Переволоцк - сельхозэнерго"</t>
  </si>
  <si>
    <t>21</t>
  </si>
  <si>
    <t>05.02.2021</t>
  </si>
  <si>
    <t>Расходы на услуги по содержанию имущества по договору по содержанию имущества (расчеты с иными нефин.орг.)</t>
  </si>
  <si>
    <t>10</t>
  </si>
  <si>
    <t>УФК по Оренбургской области (Отдел культуры администрации муниципального образования Переволоцкий район Оренбургской области, л/с 04533041420)</t>
  </si>
  <si>
    <t>09.02.2021</t>
  </si>
  <si>
    <t>Начисление субсидий, субвенций, трансфертов (КОСГУ 251)</t>
  </si>
  <si>
    <t>11</t>
  </si>
  <si>
    <t>12</t>
  </si>
  <si>
    <t>13</t>
  </si>
  <si>
    <t>24</t>
  </si>
  <si>
    <t>12.02.2021</t>
  </si>
  <si>
    <t>14</t>
  </si>
  <si>
    <t>Филиал №5 ООО "НПО Криста" в г.Оренбурге</t>
  </si>
  <si>
    <t>3123/5</t>
  </si>
  <si>
    <t>18.02.2021</t>
  </si>
  <si>
    <t>15</t>
  </si>
  <si>
    <t>3124/5</t>
  </si>
  <si>
    <t>16</t>
  </si>
  <si>
    <t>25.02.2021</t>
  </si>
  <si>
    <t>17</t>
  </si>
  <si>
    <t>0011071/0302</t>
  </si>
  <si>
    <t>28.02.2021</t>
  </si>
  <si>
    <t>18</t>
  </si>
  <si>
    <t>19</t>
  </si>
  <si>
    <t>51/1899-1</t>
  </si>
  <si>
    <t>130</t>
  </si>
  <si>
    <t>20</t>
  </si>
  <si>
    <t>50</t>
  </si>
  <si>
    <t>79</t>
  </si>
  <si>
    <t>22</t>
  </si>
  <si>
    <t>51</t>
  </si>
  <si>
    <t>23</t>
  </si>
  <si>
    <t>34-1-012661/56</t>
  </si>
  <si>
    <t>ООО "Партнер"</t>
  </si>
  <si>
    <t>11.03.2021</t>
  </si>
  <si>
    <t>25</t>
  </si>
  <si>
    <t>УФК по Оренбургской области (Администрация Переволоцкого района Оренбургской области, л/с 04533000890)</t>
  </si>
  <si>
    <t>26</t>
  </si>
  <si>
    <t>27</t>
  </si>
  <si>
    <t>28</t>
  </si>
  <si>
    <t>29</t>
  </si>
  <si>
    <t>30</t>
  </si>
  <si>
    <t>МУП "Переволоцкое ПЖКХ"</t>
  </si>
  <si>
    <t>15.03.2021</t>
  </si>
  <si>
    <t>Расходы на услуги по содержанию имущества по договору по содержанию имущества (расчеты с фин. и нефин. ОГС)</t>
  </si>
  <si>
    <t>31</t>
  </si>
  <si>
    <t>36</t>
  </si>
  <si>
    <t>Узел учета тепловой энергии в здании администрации</t>
  </si>
  <si>
    <t>Индивидуальный предприниматель Митин Виктор Борисович</t>
  </si>
  <si>
    <t>16.03.2021</t>
  </si>
  <si>
    <t>Расходы на услуги по содержанию имущества по договору по содержанию имущества (расчеты с некомм. орг. и физ. лицами - производителями)</t>
  </si>
  <si>
    <t>33</t>
  </si>
  <si>
    <t>ООО "Оренбургский удостоверяющий центр"</t>
  </si>
  <si>
    <t>УЦБП-004298</t>
  </si>
  <si>
    <t>17.03.2021</t>
  </si>
  <si>
    <t>34</t>
  </si>
  <si>
    <t>45</t>
  </si>
  <si>
    <t>35</t>
  </si>
  <si>
    <t>329</t>
  </si>
  <si>
    <t>22.03.2021</t>
  </si>
  <si>
    <t>23.03.2021</t>
  </si>
  <si>
    <t>38</t>
  </si>
  <si>
    <t>ИП Резепкина Юлия Викторовна</t>
  </si>
  <si>
    <t>25.03.2021</t>
  </si>
  <si>
    <t>Бумага "Снегурочка"</t>
  </si>
  <si>
    <t>39</t>
  </si>
  <si>
    <t>Тетрадь 96 л А4</t>
  </si>
  <si>
    <t>40</t>
  </si>
  <si>
    <t>30.03.2021</t>
  </si>
  <si>
    <t>41</t>
  </si>
  <si>
    <t>0014349/0302</t>
  </si>
  <si>
    <t>31.03.2021</t>
  </si>
  <si>
    <t>42</t>
  </si>
  <si>
    <t>43</t>
  </si>
  <si>
    <t>51/3104-1</t>
  </si>
  <si>
    <t>230</t>
  </si>
  <si>
    <t>44</t>
  </si>
  <si>
    <t>103</t>
  </si>
  <si>
    <t>144</t>
  </si>
  <si>
    <t>46</t>
  </si>
  <si>
    <t>111</t>
  </si>
  <si>
    <t>47</t>
  </si>
  <si>
    <t>ПАО "Россети Волга"</t>
  </si>
  <si>
    <t>2103310122/5637</t>
  </si>
  <si>
    <t>48</t>
  </si>
  <si>
    <t>34-1-024356/56</t>
  </si>
  <si>
    <t xml:space="preserve">Итого </t>
  </si>
  <si>
    <t>х</t>
  </si>
  <si>
    <t>609</t>
  </si>
  <si>
    <t>Главный бухгалтер: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</si>
  <si>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</si>
  <si>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</si>
  <si>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</si>
  <si>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</si>
  <si>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Смирнова Инна Викторовна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</si>
</sst>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left" vertical="top" wrapText="1"/>
    </xf>
    <xf numFmtId="0" fontId="12" fillId="33" borderId="17" xfId="0" applyNumberFormat="1" applyFont="1" applyFill="1" applyBorder="1" applyAlignment="1">
      <alignment horizontal="center" vertical="top" wrapText="1"/>
    </xf>
    <xf numFmtId="0" fontId="10" fillId="33" borderId="14" xfId="0" applyNumberFormat="1" applyFont="1" applyFill="1" applyBorder="1" applyAlignment="1">
      <alignment horizontal="right" vertical="center" wrapText="1"/>
    </xf>
    <xf numFmtId="4" fontId="10" fillId="33" borderId="18" xfId="0" applyNumberFormat="1" applyFont="1" applyFill="1" applyBorder="1" applyAlignment="1">
      <alignment horizontal="righ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9" xfId="0" applyNumberFormat="1" applyFont="1" applyFill="1" applyBorder="1" applyAlignment="1">
      <alignment horizontal="left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top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PageLayoutView="0" workbookViewId="0" topLeftCell="A52">
      <selection activeCell="X56" sqref="X56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2890625" style="1" customWidth="1"/>
    <col min="11" max="11" width="2.7109375" style="1" customWidth="1"/>
    <col min="12" max="12" width="0.2890625" style="1" customWidth="1"/>
    <col min="13" max="13" width="8.7109375" style="1" customWidth="1"/>
    <col min="14" max="14" width="12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2890625" style="1" customWidth="1"/>
    <col min="20" max="20" width="11.7109375" style="1" customWidth="1"/>
    <col min="21" max="21" width="1.7109375" style="1" customWidth="1"/>
    <col min="22" max="22" width="27.7109375" style="1" customWidth="1"/>
    <col min="23" max="23" width="9.7109375" style="1" customWidth="1"/>
    <col min="24" max="24" width="22.7109375" style="1" customWidth="1"/>
  </cols>
  <sheetData>
    <row r="1" spans="1:24" s="1" customFormat="1" ht="1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 t="s">
        <v>1</v>
      </c>
      <c r="M1" s="30"/>
      <c r="N1" s="30"/>
      <c r="O1" s="30"/>
      <c r="P1" s="30"/>
      <c r="Q1" s="30"/>
      <c r="R1" s="30"/>
      <c r="S1" s="30"/>
      <c r="T1" s="30"/>
      <c r="U1" s="31" t="s">
        <v>0</v>
      </c>
      <c r="V1" s="31"/>
      <c r="W1" s="31"/>
      <c r="X1" s="31"/>
    </row>
    <row r="2" spans="1:24" s="1" customFormat="1" ht="15.75" customHeight="1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s="1" customFormat="1" ht="13.5" customHeight="1">
      <c r="A3" s="11" t="s">
        <v>3</v>
      </c>
      <c r="B3" s="11"/>
      <c r="C3" s="27" t="s">
        <v>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s="1" customFormat="1" ht="13.5" customHeight="1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7" t="s">
        <v>6</v>
      </c>
      <c r="Q4" s="27"/>
      <c r="R4" s="27"/>
      <c r="S4" s="27"/>
      <c r="T4" s="27"/>
      <c r="U4" s="27"/>
      <c r="V4" s="27"/>
      <c r="W4" s="27"/>
      <c r="X4" s="27"/>
    </row>
    <row r="5" spans="1:24" s="1" customFormat="1" ht="13.5" customHeight="1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" customFormat="1" ht="13.5" customHeight="1">
      <c r="A6" s="23" t="s">
        <v>7</v>
      </c>
      <c r="B6" s="23" t="s">
        <v>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 t="s">
        <v>11</v>
      </c>
      <c r="O6" s="23"/>
      <c r="P6" s="23"/>
      <c r="Q6" s="23"/>
      <c r="R6" s="23"/>
      <c r="S6" s="23"/>
      <c r="T6" s="23"/>
      <c r="U6" s="23"/>
      <c r="V6" s="23" t="s">
        <v>15</v>
      </c>
      <c r="W6" s="24" t="s">
        <v>16</v>
      </c>
      <c r="X6" s="24"/>
    </row>
    <row r="7" spans="1:24" s="1" customFormat="1" ht="13.5" customHeight="1">
      <c r="A7" s="23"/>
      <c r="B7" s="28" t="s">
        <v>9</v>
      </c>
      <c r="C7" s="28"/>
      <c r="D7" s="28"/>
      <c r="E7" s="28"/>
      <c r="F7" s="28"/>
      <c r="G7" s="21" t="s">
        <v>10</v>
      </c>
      <c r="H7" s="21"/>
      <c r="I7" s="21"/>
      <c r="J7" s="21"/>
      <c r="K7" s="21"/>
      <c r="L7" s="21"/>
      <c r="M7" s="21"/>
      <c r="N7" s="2" t="s">
        <v>12</v>
      </c>
      <c r="O7" s="21" t="s">
        <v>13</v>
      </c>
      <c r="P7" s="21"/>
      <c r="Q7" s="21"/>
      <c r="R7" s="21" t="s">
        <v>14</v>
      </c>
      <c r="S7" s="21"/>
      <c r="T7" s="21"/>
      <c r="U7" s="21"/>
      <c r="V7" s="23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5" t="s">
        <v>20</v>
      </c>
      <c r="C8" s="25"/>
      <c r="D8" s="25"/>
      <c r="E8" s="25"/>
      <c r="F8" s="25"/>
      <c r="G8" s="26" t="s">
        <v>21</v>
      </c>
      <c r="H8" s="26"/>
      <c r="I8" s="26"/>
      <c r="J8" s="26"/>
      <c r="K8" s="26"/>
      <c r="L8" s="26"/>
      <c r="M8" s="26"/>
      <c r="N8" s="4" t="s">
        <v>22</v>
      </c>
      <c r="O8" s="26" t="s">
        <v>23</v>
      </c>
      <c r="P8" s="26"/>
      <c r="Q8" s="26"/>
      <c r="R8" s="26" t="s">
        <v>24</v>
      </c>
      <c r="S8" s="26"/>
      <c r="T8" s="26"/>
      <c r="U8" s="26"/>
      <c r="V8" s="4" t="s">
        <v>25</v>
      </c>
      <c r="W8" s="4" t="s">
        <v>26</v>
      </c>
      <c r="X8" s="5" t="s">
        <v>27</v>
      </c>
    </row>
    <row r="9" spans="1:24" s="1" customFormat="1" ht="45" customHeight="1">
      <c r="A9" s="6" t="s">
        <v>19</v>
      </c>
      <c r="B9" s="19" t="s">
        <v>28</v>
      </c>
      <c r="C9" s="19"/>
      <c r="D9" s="19"/>
      <c r="E9" s="19"/>
      <c r="F9" s="19"/>
      <c r="G9" s="20" t="s">
        <v>29</v>
      </c>
      <c r="H9" s="20"/>
      <c r="I9" s="20"/>
      <c r="J9" s="20"/>
      <c r="K9" s="20"/>
      <c r="L9" s="20"/>
      <c r="M9" s="20"/>
      <c r="N9" s="2" t="s">
        <v>30</v>
      </c>
      <c r="O9" s="21" t="s">
        <v>31</v>
      </c>
      <c r="P9" s="21"/>
      <c r="Q9" s="21"/>
      <c r="R9" s="22">
        <f>1449</f>
        <v>1449</v>
      </c>
      <c r="S9" s="22"/>
      <c r="T9" s="22"/>
      <c r="U9" s="22"/>
      <c r="V9" s="6" t="s">
        <v>32</v>
      </c>
      <c r="W9" s="2" t="s">
        <v>19</v>
      </c>
      <c r="X9" s="7">
        <f>1449</f>
        <v>1449</v>
      </c>
    </row>
    <row r="10" spans="1:24" s="1" customFormat="1" ht="45" customHeight="1">
      <c r="A10" s="6" t="s">
        <v>20</v>
      </c>
      <c r="B10" s="19" t="s">
        <v>33</v>
      </c>
      <c r="C10" s="19"/>
      <c r="D10" s="19"/>
      <c r="E10" s="19"/>
      <c r="F10" s="19"/>
      <c r="G10" s="20" t="s">
        <v>29</v>
      </c>
      <c r="H10" s="20"/>
      <c r="I10" s="20"/>
      <c r="J10" s="20"/>
      <c r="K10" s="20"/>
      <c r="L10" s="20"/>
      <c r="M10" s="20"/>
      <c r="N10" s="2" t="s">
        <v>19</v>
      </c>
      <c r="O10" s="21" t="s">
        <v>34</v>
      </c>
      <c r="P10" s="21"/>
      <c r="Q10" s="21"/>
      <c r="R10" s="22">
        <f>43406.92</f>
        <v>43406.92</v>
      </c>
      <c r="S10" s="22"/>
      <c r="T10" s="22"/>
      <c r="U10" s="22"/>
      <c r="V10" s="6" t="s">
        <v>35</v>
      </c>
      <c r="W10" s="2" t="s">
        <v>19</v>
      </c>
      <c r="X10" s="7">
        <f>43406.92</f>
        <v>43406.92</v>
      </c>
    </row>
    <row r="11" spans="1:24" s="1" customFormat="1" ht="33.75" customHeight="1">
      <c r="A11" s="6" t="s">
        <v>21</v>
      </c>
      <c r="B11" s="19" t="s">
        <v>36</v>
      </c>
      <c r="C11" s="19"/>
      <c r="D11" s="19"/>
      <c r="E11" s="19"/>
      <c r="F11" s="19"/>
      <c r="G11" s="20" t="s">
        <v>29</v>
      </c>
      <c r="H11" s="20"/>
      <c r="I11" s="20"/>
      <c r="J11" s="20"/>
      <c r="K11" s="20"/>
      <c r="L11" s="20"/>
      <c r="M11" s="20"/>
      <c r="N11" s="2" t="s">
        <v>37</v>
      </c>
      <c r="O11" s="21" t="s">
        <v>38</v>
      </c>
      <c r="P11" s="21"/>
      <c r="Q11" s="21"/>
      <c r="R11" s="22">
        <f>1704.3</f>
        <v>1704.3</v>
      </c>
      <c r="S11" s="22"/>
      <c r="T11" s="22"/>
      <c r="U11" s="22"/>
      <c r="V11" s="6" t="s">
        <v>39</v>
      </c>
      <c r="W11" s="2" t="s">
        <v>19</v>
      </c>
      <c r="X11" s="7">
        <f>1704.3</f>
        <v>1704.3</v>
      </c>
    </row>
    <row r="12" spans="1:24" s="1" customFormat="1" ht="33.75" customHeight="1">
      <c r="A12" s="6" t="s">
        <v>22</v>
      </c>
      <c r="B12" s="19" t="s">
        <v>36</v>
      </c>
      <c r="C12" s="19"/>
      <c r="D12" s="19"/>
      <c r="E12" s="19"/>
      <c r="F12" s="19"/>
      <c r="G12" s="20" t="s">
        <v>29</v>
      </c>
      <c r="H12" s="20"/>
      <c r="I12" s="20"/>
      <c r="J12" s="20"/>
      <c r="K12" s="20"/>
      <c r="L12" s="20"/>
      <c r="M12" s="20"/>
      <c r="N12" s="2" t="s">
        <v>37</v>
      </c>
      <c r="O12" s="21" t="s">
        <v>38</v>
      </c>
      <c r="P12" s="21"/>
      <c r="Q12" s="21"/>
      <c r="R12" s="22">
        <f>31881.58</f>
        <v>31881.58</v>
      </c>
      <c r="S12" s="22"/>
      <c r="T12" s="22"/>
      <c r="U12" s="22"/>
      <c r="V12" s="6" t="s">
        <v>39</v>
      </c>
      <c r="W12" s="2" t="s">
        <v>19</v>
      </c>
      <c r="X12" s="7">
        <f>31881.58</f>
        <v>31881.58</v>
      </c>
    </row>
    <row r="13" spans="1:24" s="1" customFormat="1" ht="24" customHeight="1">
      <c r="A13" s="6" t="s">
        <v>23</v>
      </c>
      <c r="B13" s="19" t="s">
        <v>40</v>
      </c>
      <c r="C13" s="19"/>
      <c r="D13" s="19"/>
      <c r="E13" s="19"/>
      <c r="F13" s="19"/>
      <c r="G13" s="20" t="s">
        <v>29</v>
      </c>
      <c r="H13" s="20"/>
      <c r="I13" s="20"/>
      <c r="J13" s="20"/>
      <c r="K13" s="20"/>
      <c r="L13" s="20"/>
      <c r="M13" s="20"/>
      <c r="N13" s="2" t="s">
        <v>41</v>
      </c>
      <c r="O13" s="21" t="s">
        <v>38</v>
      </c>
      <c r="P13" s="21"/>
      <c r="Q13" s="21"/>
      <c r="R13" s="22">
        <f>6715.4</f>
        <v>6715.4</v>
      </c>
      <c r="S13" s="22"/>
      <c r="T13" s="22"/>
      <c r="U13" s="22"/>
      <c r="V13" s="6" t="s">
        <v>42</v>
      </c>
      <c r="W13" s="2" t="s">
        <v>43</v>
      </c>
      <c r="X13" s="7">
        <f>43.33</f>
        <v>43.33</v>
      </c>
    </row>
    <row r="14" spans="1:24" s="1" customFormat="1" ht="33.75" customHeight="1">
      <c r="A14" s="6" t="s">
        <v>24</v>
      </c>
      <c r="B14" s="19" t="s">
        <v>44</v>
      </c>
      <c r="C14" s="19"/>
      <c r="D14" s="19"/>
      <c r="E14" s="19"/>
      <c r="F14" s="19"/>
      <c r="G14" s="20" t="s">
        <v>45</v>
      </c>
      <c r="H14" s="20"/>
      <c r="I14" s="20"/>
      <c r="J14" s="20"/>
      <c r="K14" s="20"/>
      <c r="L14" s="20"/>
      <c r="M14" s="20"/>
      <c r="N14" s="2" t="s">
        <v>46</v>
      </c>
      <c r="O14" s="21" t="s">
        <v>38</v>
      </c>
      <c r="P14" s="21"/>
      <c r="Q14" s="21"/>
      <c r="R14" s="22">
        <f>1680</f>
        <v>1680</v>
      </c>
      <c r="S14" s="22"/>
      <c r="T14" s="22"/>
      <c r="U14" s="22"/>
      <c r="V14" s="6" t="s">
        <v>47</v>
      </c>
      <c r="W14" s="2" t="s">
        <v>19</v>
      </c>
      <c r="X14" s="7">
        <f>1680</f>
        <v>1680</v>
      </c>
    </row>
    <row r="15" spans="1:24" s="1" customFormat="1" ht="33.75" customHeight="1">
      <c r="A15" s="6" t="s">
        <v>25</v>
      </c>
      <c r="B15" s="19" t="s">
        <v>48</v>
      </c>
      <c r="C15" s="19"/>
      <c r="D15" s="19"/>
      <c r="E15" s="19"/>
      <c r="F15" s="19"/>
      <c r="G15" s="20" t="s">
        <v>49</v>
      </c>
      <c r="H15" s="20"/>
      <c r="I15" s="20"/>
      <c r="J15" s="20"/>
      <c r="K15" s="20"/>
      <c r="L15" s="20"/>
      <c r="M15" s="20"/>
      <c r="N15" s="2" t="s">
        <v>50</v>
      </c>
      <c r="O15" s="21" t="s">
        <v>51</v>
      </c>
      <c r="P15" s="21"/>
      <c r="Q15" s="21"/>
      <c r="R15" s="22">
        <f>40975.08</f>
        <v>40975.08</v>
      </c>
      <c r="S15" s="22"/>
      <c r="T15" s="22"/>
      <c r="U15" s="22"/>
      <c r="V15" s="6" t="s">
        <v>39</v>
      </c>
      <c r="W15" s="2" t="s">
        <v>19</v>
      </c>
      <c r="X15" s="7">
        <f>40975.08</f>
        <v>40975.08</v>
      </c>
    </row>
    <row r="16" spans="1:24" s="1" customFormat="1" ht="33.75" customHeight="1">
      <c r="A16" s="6" t="s">
        <v>26</v>
      </c>
      <c r="B16" s="19" t="s">
        <v>48</v>
      </c>
      <c r="C16" s="19"/>
      <c r="D16" s="19"/>
      <c r="E16" s="19"/>
      <c r="F16" s="19"/>
      <c r="G16" s="20" t="s">
        <v>49</v>
      </c>
      <c r="H16" s="20"/>
      <c r="I16" s="20"/>
      <c r="J16" s="20"/>
      <c r="K16" s="20"/>
      <c r="L16" s="20"/>
      <c r="M16" s="20"/>
      <c r="N16" s="2" t="s">
        <v>52</v>
      </c>
      <c r="O16" s="21" t="s">
        <v>51</v>
      </c>
      <c r="P16" s="21"/>
      <c r="Q16" s="21"/>
      <c r="R16" s="22">
        <f>23996.3</f>
        <v>23996.3</v>
      </c>
      <c r="S16" s="22"/>
      <c r="T16" s="22"/>
      <c r="U16" s="22"/>
      <c r="V16" s="6" t="s">
        <v>39</v>
      </c>
      <c r="W16" s="2" t="s">
        <v>19</v>
      </c>
      <c r="X16" s="7">
        <f>23996.3</f>
        <v>23996.3</v>
      </c>
    </row>
    <row r="17" spans="1:24" s="1" customFormat="1" ht="45" customHeight="1">
      <c r="A17" s="6" t="s">
        <v>27</v>
      </c>
      <c r="B17" s="19" t="s">
        <v>53</v>
      </c>
      <c r="C17" s="19"/>
      <c r="D17" s="19"/>
      <c r="E17" s="19"/>
      <c r="F17" s="19"/>
      <c r="G17" s="20" t="s">
        <v>29</v>
      </c>
      <c r="H17" s="20"/>
      <c r="I17" s="20"/>
      <c r="J17" s="20"/>
      <c r="K17" s="20"/>
      <c r="L17" s="20"/>
      <c r="M17" s="20"/>
      <c r="N17" s="2" t="s">
        <v>54</v>
      </c>
      <c r="O17" s="21" t="s">
        <v>55</v>
      </c>
      <c r="P17" s="21"/>
      <c r="Q17" s="21"/>
      <c r="R17" s="22">
        <f>1019</f>
        <v>1019</v>
      </c>
      <c r="S17" s="22"/>
      <c r="T17" s="22"/>
      <c r="U17" s="22"/>
      <c r="V17" s="6" t="s">
        <v>56</v>
      </c>
      <c r="W17" s="2" t="s">
        <v>19</v>
      </c>
      <c r="X17" s="7">
        <f>1019</f>
        <v>1019</v>
      </c>
    </row>
    <row r="18" spans="1:24" s="1" customFormat="1" ht="54.75" customHeight="1">
      <c r="A18" s="6" t="s">
        <v>57</v>
      </c>
      <c r="B18" s="19" t="s">
        <v>58</v>
      </c>
      <c r="C18" s="19"/>
      <c r="D18" s="19"/>
      <c r="E18" s="19"/>
      <c r="F18" s="19"/>
      <c r="G18" s="20" t="s">
        <v>49</v>
      </c>
      <c r="H18" s="20"/>
      <c r="I18" s="20"/>
      <c r="J18" s="20"/>
      <c r="K18" s="20"/>
      <c r="L18" s="20"/>
      <c r="M18" s="20"/>
      <c r="N18" s="2" t="s">
        <v>19</v>
      </c>
      <c r="O18" s="21" t="s">
        <v>59</v>
      </c>
      <c r="P18" s="21"/>
      <c r="Q18" s="21"/>
      <c r="R18" s="22">
        <f>338562</f>
        <v>338562</v>
      </c>
      <c r="S18" s="22"/>
      <c r="T18" s="22"/>
      <c r="U18" s="22"/>
      <c r="V18" s="6" t="s">
        <v>60</v>
      </c>
      <c r="W18" s="2" t="s">
        <v>19</v>
      </c>
      <c r="X18" s="7">
        <f>338562</f>
        <v>338562</v>
      </c>
    </row>
    <row r="19" spans="1:24" s="1" customFormat="1" ht="54.75" customHeight="1">
      <c r="A19" s="6" t="s">
        <v>61</v>
      </c>
      <c r="B19" s="19" t="s">
        <v>58</v>
      </c>
      <c r="C19" s="19"/>
      <c r="D19" s="19"/>
      <c r="E19" s="19"/>
      <c r="F19" s="19"/>
      <c r="G19" s="20" t="s">
        <v>49</v>
      </c>
      <c r="H19" s="20"/>
      <c r="I19" s="20"/>
      <c r="J19" s="20"/>
      <c r="K19" s="20"/>
      <c r="L19" s="20"/>
      <c r="M19" s="20"/>
      <c r="N19" s="2" t="s">
        <v>20</v>
      </c>
      <c r="O19" s="21" t="s">
        <v>59</v>
      </c>
      <c r="P19" s="21"/>
      <c r="Q19" s="21"/>
      <c r="R19" s="22">
        <f>141204</f>
        <v>141204</v>
      </c>
      <c r="S19" s="22"/>
      <c r="T19" s="22"/>
      <c r="U19" s="22"/>
      <c r="V19" s="6" t="s">
        <v>60</v>
      </c>
      <c r="W19" s="2" t="s">
        <v>19</v>
      </c>
      <c r="X19" s="7">
        <f>141204</f>
        <v>141204</v>
      </c>
    </row>
    <row r="20" spans="1:24" s="1" customFormat="1" ht="54.75" customHeight="1">
      <c r="A20" s="6" t="s">
        <v>62</v>
      </c>
      <c r="B20" s="19" t="s">
        <v>58</v>
      </c>
      <c r="C20" s="19"/>
      <c r="D20" s="19"/>
      <c r="E20" s="19"/>
      <c r="F20" s="19"/>
      <c r="G20" s="20" t="s">
        <v>49</v>
      </c>
      <c r="H20" s="20"/>
      <c r="I20" s="20"/>
      <c r="J20" s="20"/>
      <c r="K20" s="20"/>
      <c r="L20" s="20"/>
      <c r="M20" s="20"/>
      <c r="N20" s="2" t="s">
        <v>21</v>
      </c>
      <c r="O20" s="21" t="s">
        <v>59</v>
      </c>
      <c r="P20" s="21"/>
      <c r="Q20" s="21"/>
      <c r="R20" s="22">
        <f>54117</f>
        <v>54117</v>
      </c>
      <c r="S20" s="22"/>
      <c r="T20" s="22"/>
      <c r="U20" s="22"/>
      <c r="V20" s="6" t="s">
        <v>60</v>
      </c>
      <c r="W20" s="2" t="s">
        <v>19</v>
      </c>
      <c r="X20" s="7">
        <f>54117</f>
        <v>54117</v>
      </c>
    </row>
    <row r="21" spans="1:24" s="1" customFormat="1" ht="45" customHeight="1">
      <c r="A21" s="6" t="s">
        <v>63</v>
      </c>
      <c r="B21" s="19" t="s">
        <v>53</v>
      </c>
      <c r="C21" s="19"/>
      <c r="D21" s="19"/>
      <c r="E21" s="19"/>
      <c r="F21" s="19"/>
      <c r="G21" s="20" t="s">
        <v>29</v>
      </c>
      <c r="H21" s="20"/>
      <c r="I21" s="20"/>
      <c r="J21" s="20"/>
      <c r="K21" s="20"/>
      <c r="L21" s="20"/>
      <c r="M21" s="20"/>
      <c r="N21" s="2" t="s">
        <v>64</v>
      </c>
      <c r="O21" s="21" t="s">
        <v>65</v>
      </c>
      <c r="P21" s="21"/>
      <c r="Q21" s="21"/>
      <c r="R21" s="22">
        <f>1019</f>
        <v>1019</v>
      </c>
      <c r="S21" s="22"/>
      <c r="T21" s="22"/>
      <c r="U21" s="22"/>
      <c r="V21" s="6" t="s">
        <v>56</v>
      </c>
      <c r="W21" s="2" t="s">
        <v>19</v>
      </c>
      <c r="X21" s="7">
        <f>1019</f>
        <v>1019</v>
      </c>
    </row>
    <row r="22" spans="1:24" s="1" customFormat="1" ht="45" customHeight="1">
      <c r="A22" s="6" t="s">
        <v>66</v>
      </c>
      <c r="B22" s="19" t="s">
        <v>67</v>
      </c>
      <c r="C22" s="19"/>
      <c r="D22" s="19"/>
      <c r="E22" s="19"/>
      <c r="F22" s="19"/>
      <c r="G22" s="20" t="s">
        <v>29</v>
      </c>
      <c r="H22" s="20"/>
      <c r="I22" s="20"/>
      <c r="J22" s="20"/>
      <c r="K22" s="20"/>
      <c r="L22" s="20"/>
      <c r="M22" s="20"/>
      <c r="N22" s="2" t="s">
        <v>68</v>
      </c>
      <c r="O22" s="21" t="s">
        <v>69</v>
      </c>
      <c r="P22" s="21"/>
      <c r="Q22" s="21"/>
      <c r="R22" s="22">
        <f>30000</f>
        <v>30000</v>
      </c>
      <c r="S22" s="22"/>
      <c r="T22" s="22"/>
      <c r="U22" s="22"/>
      <c r="V22" s="6" t="s">
        <v>35</v>
      </c>
      <c r="W22" s="2" t="s">
        <v>19</v>
      </c>
      <c r="X22" s="7">
        <f>30000</f>
        <v>30000</v>
      </c>
    </row>
    <row r="23" spans="1:24" s="1" customFormat="1" ht="45" customHeight="1">
      <c r="A23" s="6" t="s">
        <v>70</v>
      </c>
      <c r="B23" s="19" t="s">
        <v>67</v>
      </c>
      <c r="C23" s="19"/>
      <c r="D23" s="19"/>
      <c r="E23" s="19"/>
      <c r="F23" s="19"/>
      <c r="G23" s="20" t="s">
        <v>29</v>
      </c>
      <c r="H23" s="20"/>
      <c r="I23" s="20"/>
      <c r="J23" s="20"/>
      <c r="K23" s="20"/>
      <c r="L23" s="20"/>
      <c r="M23" s="20"/>
      <c r="N23" s="2" t="s">
        <v>71</v>
      </c>
      <c r="O23" s="21" t="s">
        <v>69</v>
      </c>
      <c r="P23" s="21"/>
      <c r="Q23" s="21"/>
      <c r="R23" s="22">
        <f>30000</f>
        <v>30000</v>
      </c>
      <c r="S23" s="22"/>
      <c r="T23" s="22"/>
      <c r="U23" s="22"/>
      <c r="V23" s="6" t="s">
        <v>35</v>
      </c>
      <c r="W23" s="2" t="s">
        <v>19</v>
      </c>
      <c r="X23" s="7">
        <f>30000</f>
        <v>30000</v>
      </c>
    </row>
    <row r="24" spans="1:24" s="1" customFormat="1" ht="45" customHeight="1">
      <c r="A24" s="6" t="s">
        <v>72</v>
      </c>
      <c r="B24" s="19" t="s">
        <v>33</v>
      </c>
      <c r="C24" s="19"/>
      <c r="D24" s="19"/>
      <c r="E24" s="19"/>
      <c r="F24" s="19"/>
      <c r="G24" s="20" t="s">
        <v>29</v>
      </c>
      <c r="H24" s="20"/>
      <c r="I24" s="20"/>
      <c r="J24" s="20"/>
      <c r="K24" s="20"/>
      <c r="L24" s="20"/>
      <c r="M24" s="20"/>
      <c r="N24" s="2" t="s">
        <v>26</v>
      </c>
      <c r="O24" s="21" t="s">
        <v>73</v>
      </c>
      <c r="P24" s="21"/>
      <c r="Q24" s="21"/>
      <c r="R24" s="22">
        <f>43406.92</f>
        <v>43406.92</v>
      </c>
      <c r="S24" s="22"/>
      <c r="T24" s="22"/>
      <c r="U24" s="22"/>
      <c r="V24" s="6" t="s">
        <v>35</v>
      </c>
      <c r="W24" s="2" t="s">
        <v>19</v>
      </c>
      <c r="X24" s="7">
        <f>43406.92</f>
        <v>43406.92</v>
      </c>
    </row>
    <row r="25" spans="1:24" s="1" customFormat="1" ht="33.75" customHeight="1">
      <c r="A25" s="6" t="s">
        <v>74</v>
      </c>
      <c r="B25" s="19" t="s">
        <v>36</v>
      </c>
      <c r="C25" s="19"/>
      <c r="D25" s="19"/>
      <c r="E25" s="19"/>
      <c r="F25" s="19"/>
      <c r="G25" s="20" t="s">
        <v>29</v>
      </c>
      <c r="H25" s="20"/>
      <c r="I25" s="20"/>
      <c r="J25" s="20"/>
      <c r="K25" s="20"/>
      <c r="L25" s="20"/>
      <c r="M25" s="20"/>
      <c r="N25" s="2" t="s">
        <v>75</v>
      </c>
      <c r="O25" s="21" t="s">
        <v>76</v>
      </c>
      <c r="P25" s="21"/>
      <c r="Q25" s="21"/>
      <c r="R25" s="22">
        <f>1766.9</f>
        <v>1766.9</v>
      </c>
      <c r="S25" s="22"/>
      <c r="T25" s="22"/>
      <c r="U25" s="22"/>
      <c r="V25" s="6" t="s">
        <v>39</v>
      </c>
      <c r="W25" s="2" t="s">
        <v>19</v>
      </c>
      <c r="X25" s="7">
        <f>1766.9</f>
        <v>1766.9</v>
      </c>
    </row>
    <row r="26" spans="1:24" s="1" customFormat="1" ht="33.75" customHeight="1">
      <c r="A26" s="6" t="s">
        <v>77</v>
      </c>
      <c r="B26" s="19" t="s">
        <v>36</v>
      </c>
      <c r="C26" s="19"/>
      <c r="D26" s="19"/>
      <c r="E26" s="19"/>
      <c r="F26" s="19"/>
      <c r="G26" s="20" t="s">
        <v>29</v>
      </c>
      <c r="H26" s="20"/>
      <c r="I26" s="20"/>
      <c r="J26" s="20"/>
      <c r="K26" s="20"/>
      <c r="L26" s="20"/>
      <c r="M26" s="20"/>
      <c r="N26" s="2" t="s">
        <v>75</v>
      </c>
      <c r="O26" s="21" t="s">
        <v>76</v>
      </c>
      <c r="P26" s="21"/>
      <c r="Q26" s="21"/>
      <c r="R26" s="22">
        <f>29061.74</f>
        <v>29061.74</v>
      </c>
      <c r="S26" s="22"/>
      <c r="T26" s="22"/>
      <c r="U26" s="22"/>
      <c r="V26" s="6" t="s">
        <v>39</v>
      </c>
      <c r="W26" s="2" t="s">
        <v>19</v>
      </c>
      <c r="X26" s="7">
        <f>29061.74</f>
        <v>29061.74</v>
      </c>
    </row>
    <row r="27" spans="1:24" s="1" customFormat="1" ht="24" customHeight="1">
      <c r="A27" s="6" t="s">
        <v>78</v>
      </c>
      <c r="B27" s="19" t="s">
        <v>40</v>
      </c>
      <c r="C27" s="19"/>
      <c r="D27" s="19"/>
      <c r="E27" s="19"/>
      <c r="F27" s="19"/>
      <c r="G27" s="20" t="s">
        <v>29</v>
      </c>
      <c r="H27" s="20"/>
      <c r="I27" s="20"/>
      <c r="J27" s="20"/>
      <c r="K27" s="20"/>
      <c r="L27" s="20"/>
      <c r="M27" s="20"/>
      <c r="N27" s="2" t="s">
        <v>79</v>
      </c>
      <c r="O27" s="21" t="s">
        <v>76</v>
      </c>
      <c r="P27" s="21"/>
      <c r="Q27" s="21"/>
      <c r="R27" s="22">
        <f>5659.9</f>
        <v>5659.9</v>
      </c>
      <c r="S27" s="22"/>
      <c r="T27" s="22"/>
      <c r="U27" s="22"/>
      <c r="V27" s="6" t="s">
        <v>42</v>
      </c>
      <c r="W27" s="2" t="s">
        <v>80</v>
      </c>
      <c r="X27" s="7">
        <f>43.54</f>
        <v>43.54</v>
      </c>
    </row>
    <row r="28" spans="1:24" s="1" customFormat="1" ht="24" customHeight="1">
      <c r="A28" s="6" t="s">
        <v>81</v>
      </c>
      <c r="B28" s="19" t="s">
        <v>40</v>
      </c>
      <c r="C28" s="19"/>
      <c r="D28" s="19"/>
      <c r="E28" s="19"/>
      <c r="F28" s="19"/>
      <c r="G28" s="20" t="s">
        <v>29</v>
      </c>
      <c r="H28" s="20"/>
      <c r="I28" s="20"/>
      <c r="J28" s="20"/>
      <c r="K28" s="20"/>
      <c r="L28" s="20"/>
      <c r="M28" s="20"/>
      <c r="N28" s="2" t="s">
        <v>79</v>
      </c>
      <c r="O28" s="21" t="s">
        <v>76</v>
      </c>
      <c r="P28" s="21"/>
      <c r="Q28" s="21"/>
      <c r="R28" s="22">
        <f>2174</f>
        <v>2174</v>
      </c>
      <c r="S28" s="22"/>
      <c r="T28" s="22"/>
      <c r="U28" s="22"/>
      <c r="V28" s="6" t="s">
        <v>42</v>
      </c>
      <c r="W28" s="2" t="s">
        <v>82</v>
      </c>
      <c r="X28" s="7">
        <f>43.48</f>
        <v>43.48</v>
      </c>
    </row>
    <row r="29" spans="1:24" s="1" customFormat="1" ht="33.75" customHeight="1">
      <c r="A29" s="6" t="s">
        <v>54</v>
      </c>
      <c r="B29" s="19" t="s">
        <v>48</v>
      </c>
      <c r="C29" s="19"/>
      <c r="D29" s="19"/>
      <c r="E29" s="19"/>
      <c r="F29" s="19"/>
      <c r="G29" s="20" t="s">
        <v>49</v>
      </c>
      <c r="H29" s="20"/>
      <c r="I29" s="20"/>
      <c r="J29" s="20"/>
      <c r="K29" s="20"/>
      <c r="L29" s="20"/>
      <c r="M29" s="20"/>
      <c r="N29" s="2" t="s">
        <v>83</v>
      </c>
      <c r="O29" s="21" t="s">
        <v>76</v>
      </c>
      <c r="P29" s="21"/>
      <c r="Q29" s="21"/>
      <c r="R29" s="22">
        <f>38101.68</f>
        <v>38101.68</v>
      </c>
      <c r="S29" s="22"/>
      <c r="T29" s="22"/>
      <c r="U29" s="22"/>
      <c r="V29" s="6" t="s">
        <v>39</v>
      </c>
      <c r="W29" s="2" t="s">
        <v>19</v>
      </c>
      <c r="X29" s="7">
        <f>38101.68</f>
        <v>38101.68</v>
      </c>
    </row>
    <row r="30" spans="1:24" s="1" customFormat="1" ht="33.75" customHeight="1">
      <c r="A30" s="6" t="s">
        <v>84</v>
      </c>
      <c r="B30" s="19" t="s">
        <v>48</v>
      </c>
      <c r="C30" s="19"/>
      <c r="D30" s="19"/>
      <c r="E30" s="19"/>
      <c r="F30" s="19"/>
      <c r="G30" s="20" t="s">
        <v>49</v>
      </c>
      <c r="H30" s="20"/>
      <c r="I30" s="20"/>
      <c r="J30" s="20"/>
      <c r="K30" s="20"/>
      <c r="L30" s="20"/>
      <c r="M30" s="20"/>
      <c r="N30" s="2" t="s">
        <v>85</v>
      </c>
      <c r="O30" s="21" t="s">
        <v>76</v>
      </c>
      <c r="P30" s="21"/>
      <c r="Q30" s="21"/>
      <c r="R30" s="22">
        <f>22798.13</f>
        <v>22798.13</v>
      </c>
      <c r="S30" s="22"/>
      <c r="T30" s="22"/>
      <c r="U30" s="22"/>
      <c r="V30" s="6" t="s">
        <v>39</v>
      </c>
      <c r="W30" s="2" t="s">
        <v>19</v>
      </c>
      <c r="X30" s="7">
        <f>22798.13</f>
        <v>22798.13</v>
      </c>
    </row>
    <row r="31" spans="1:24" s="1" customFormat="1" ht="33.75" customHeight="1">
      <c r="A31" s="6" t="s">
        <v>86</v>
      </c>
      <c r="B31" s="19" t="s">
        <v>44</v>
      </c>
      <c r="C31" s="19"/>
      <c r="D31" s="19"/>
      <c r="E31" s="19"/>
      <c r="F31" s="19"/>
      <c r="G31" s="20" t="s">
        <v>45</v>
      </c>
      <c r="H31" s="20"/>
      <c r="I31" s="20"/>
      <c r="J31" s="20"/>
      <c r="K31" s="20"/>
      <c r="L31" s="20"/>
      <c r="M31" s="20"/>
      <c r="N31" s="2" t="s">
        <v>87</v>
      </c>
      <c r="O31" s="21" t="s">
        <v>76</v>
      </c>
      <c r="P31" s="21"/>
      <c r="Q31" s="21"/>
      <c r="R31" s="22">
        <f>1680</f>
        <v>1680</v>
      </c>
      <c r="S31" s="22"/>
      <c r="T31" s="22"/>
      <c r="U31" s="22"/>
      <c r="V31" s="6" t="s">
        <v>47</v>
      </c>
      <c r="W31" s="2" t="s">
        <v>19</v>
      </c>
      <c r="X31" s="7">
        <f>1680</f>
        <v>1680</v>
      </c>
    </row>
    <row r="32" spans="1:24" s="1" customFormat="1" ht="45" customHeight="1">
      <c r="A32" s="6" t="s">
        <v>64</v>
      </c>
      <c r="B32" s="19" t="s">
        <v>88</v>
      </c>
      <c r="C32" s="19"/>
      <c r="D32" s="19"/>
      <c r="E32" s="19"/>
      <c r="F32" s="19"/>
      <c r="G32" s="20" t="s">
        <v>29</v>
      </c>
      <c r="H32" s="20"/>
      <c r="I32" s="20"/>
      <c r="J32" s="20"/>
      <c r="K32" s="20"/>
      <c r="L32" s="20"/>
      <c r="M32" s="20"/>
      <c r="N32" s="2" t="s">
        <v>57</v>
      </c>
      <c r="O32" s="21" t="s">
        <v>89</v>
      </c>
      <c r="P32" s="21"/>
      <c r="Q32" s="21"/>
      <c r="R32" s="22">
        <f>215000</f>
        <v>215000</v>
      </c>
      <c r="S32" s="22"/>
      <c r="T32" s="22"/>
      <c r="U32" s="22"/>
      <c r="V32" s="6" t="s">
        <v>56</v>
      </c>
      <c r="W32" s="2" t="s">
        <v>19</v>
      </c>
      <c r="X32" s="7">
        <f>215000</f>
        <v>215000</v>
      </c>
    </row>
    <row r="33" spans="1:24" s="1" customFormat="1" ht="45" customHeight="1">
      <c r="A33" s="6" t="s">
        <v>90</v>
      </c>
      <c r="B33" s="19" t="s">
        <v>91</v>
      </c>
      <c r="C33" s="19"/>
      <c r="D33" s="19"/>
      <c r="E33" s="19"/>
      <c r="F33" s="19"/>
      <c r="G33" s="20" t="s">
        <v>49</v>
      </c>
      <c r="H33" s="20"/>
      <c r="I33" s="20"/>
      <c r="J33" s="20"/>
      <c r="K33" s="20"/>
      <c r="L33" s="20"/>
      <c r="M33" s="20"/>
      <c r="N33" s="2" t="s">
        <v>25</v>
      </c>
      <c r="O33" s="21" t="s">
        <v>89</v>
      </c>
      <c r="P33" s="21"/>
      <c r="Q33" s="21"/>
      <c r="R33" s="22">
        <f>5850</f>
        <v>5850</v>
      </c>
      <c r="S33" s="22"/>
      <c r="T33" s="22"/>
      <c r="U33" s="22"/>
      <c r="V33" s="6" t="s">
        <v>60</v>
      </c>
      <c r="W33" s="2" t="s">
        <v>19</v>
      </c>
      <c r="X33" s="7">
        <f>5850</f>
        <v>5850</v>
      </c>
    </row>
    <row r="34" spans="1:24" s="1" customFormat="1" ht="45" customHeight="1">
      <c r="A34" s="6" t="s">
        <v>92</v>
      </c>
      <c r="B34" s="19" t="s">
        <v>91</v>
      </c>
      <c r="C34" s="19"/>
      <c r="D34" s="19"/>
      <c r="E34" s="19"/>
      <c r="F34" s="19"/>
      <c r="G34" s="20" t="s">
        <v>49</v>
      </c>
      <c r="H34" s="20"/>
      <c r="I34" s="20"/>
      <c r="J34" s="20"/>
      <c r="K34" s="20"/>
      <c r="L34" s="20"/>
      <c r="M34" s="20"/>
      <c r="N34" s="2" t="s">
        <v>26</v>
      </c>
      <c r="O34" s="21" t="s">
        <v>89</v>
      </c>
      <c r="P34" s="21"/>
      <c r="Q34" s="21"/>
      <c r="R34" s="22">
        <f>9750</f>
        <v>9750</v>
      </c>
      <c r="S34" s="22"/>
      <c r="T34" s="22"/>
      <c r="U34" s="22"/>
      <c r="V34" s="6" t="s">
        <v>60</v>
      </c>
      <c r="W34" s="2" t="s">
        <v>19</v>
      </c>
      <c r="X34" s="7">
        <f>9750</f>
        <v>9750</v>
      </c>
    </row>
    <row r="35" spans="1:24" s="1" customFormat="1" ht="54.75" customHeight="1">
      <c r="A35" s="6" t="s">
        <v>93</v>
      </c>
      <c r="B35" s="19" t="s">
        <v>58</v>
      </c>
      <c r="C35" s="19"/>
      <c r="D35" s="19"/>
      <c r="E35" s="19"/>
      <c r="F35" s="19"/>
      <c r="G35" s="20" t="s">
        <v>49</v>
      </c>
      <c r="H35" s="20"/>
      <c r="I35" s="20"/>
      <c r="J35" s="20"/>
      <c r="K35" s="20"/>
      <c r="L35" s="20"/>
      <c r="M35" s="20"/>
      <c r="N35" s="2" t="s">
        <v>22</v>
      </c>
      <c r="O35" s="21" t="s">
        <v>89</v>
      </c>
      <c r="P35" s="21"/>
      <c r="Q35" s="21"/>
      <c r="R35" s="22">
        <f>177342</f>
        <v>177342</v>
      </c>
      <c r="S35" s="22"/>
      <c r="T35" s="22"/>
      <c r="U35" s="22"/>
      <c r="V35" s="6" t="s">
        <v>60</v>
      </c>
      <c r="W35" s="2" t="s">
        <v>19</v>
      </c>
      <c r="X35" s="7">
        <f>177342</f>
        <v>177342</v>
      </c>
    </row>
    <row r="36" spans="1:24" s="1" customFormat="1" ht="54.75" customHeight="1">
      <c r="A36" s="6" t="s">
        <v>94</v>
      </c>
      <c r="B36" s="19" t="s">
        <v>58</v>
      </c>
      <c r="C36" s="19"/>
      <c r="D36" s="19"/>
      <c r="E36" s="19"/>
      <c r="F36" s="19"/>
      <c r="G36" s="20" t="s">
        <v>49</v>
      </c>
      <c r="H36" s="20"/>
      <c r="I36" s="20"/>
      <c r="J36" s="20"/>
      <c r="K36" s="20"/>
      <c r="L36" s="20"/>
      <c r="M36" s="20"/>
      <c r="N36" s="2" t="s">
        <v>23</v>
      </c>
      <c r="O36" s="21" t="s">
        <v>89</v>
      </c>
      <c r="P36" s="21"/>
      <c r="Q36" s="21"/>
      <c r="R36" s="22">
        <f>73964</f>
        <v>73964</v>
      </c>
      <c r="S36" s="22"/>
      <c r="T36" s="22"/>
      <c r="U36" s="22"/>
      <c r="V36" s="6" t="s">
        <v>60</v>
      </c>
      <c r="W36" s="2" t="s">
        <v>19</v>
      </c>
      <c r="X36" s="7">
        <f>73964</f>
        <v>73964</v>
      </c>
    </row>
    <row r="37" spans="1:24" s="1" customFormat="1" ht="54.75" customHeight="1">
      <c r="A37" s="6" t="s">
        <v>95</v>
      </c>
      <c r="B37" s="19" t="s">
        <v>58</v>
      </c>
      <c r="C37" s="19"/>
      <c r="D37" s="19"/>
      <c r="E37" s="19"/>
      <c r="F37" s="19"/>
      <c r="G37" s="20" t="s">
        <v>49</v>
      </c>
      <c r="H37" s="20"/>
      <c r="I37" s="20"/>
      <c r="J37" s="20"/>
      <c r="K37" s="20"/>
      <c r="L37" s="20"/>
      <c r="M37" s="20"/>
      <c r="N37" s="2" t="s">
        <v>24</v>
      </c>
      <c r="O37" s="21" t="s">
        <v>89</v>
      </c>
      <c r="P37" s="21"/>
      <c r="Q37" s="21"/>
      <c r="R37" s="22">
        <f>28347</f>
        <v>28347</v>
      </c>
      <c r="S37" s="22"/>
      <c r="T37" s="22"/>
      <c r="U37" s="22"/>
      <c r="V37" s="6" t="s">
        <v>60</v>
      </c>
      <c r="W37" s="2" t="s">
        <v>19</v>
      </c>
      <c r="X37" s="7">
        <f>28347</f>
        <v>28347</v>
      </c>
    </row>
    <row r="38" spans="1:24" s="1" customFormat="1" ht="45" customHeight="1">
      <c r="A38" s="6" t="s">
        <v>96</v>
      </c>
      <c r="B38" s="19" t="s">
        <v>97</v>
      </c>
      <c r="C38" s="19"/>
      <c r="D38" s="19"/>
      <c r="E38" s="19"/>
      <c r="F38" s="19"/>
      <c r="G38" s="20" t="s">
        <v>29</v>
      </c>
      <c r="H38" s="20"/>
      <c r="I38" s="20"/>
      <c r="J38" s="20"/>
      <c r="K38" s="20"/>
      <c r="L38" s="20"/>
      <c r="M38" s="20"/>
      <c r="N38" s="2" t="s">
        <v>25</v>
      </c>
      <c r="O38" s="21" t="s">
        <v>98</v>
      </c>
      <c r="P38" s="21"/>
      <c r="Q38" s="21"/>
      <c r="R38" s="22">
        <f>28035</f>
        <v>28035</v>
      </c>
      <c r="S38" s="22"/>
      <c r="T38" s="22"/>
      <c r="U38" s="22"/>
      <c r="V38" s="6" t="s">
        <v>99</v>
      </c>
      <c r="W38" s="2" t="s">
        <v>19</v>
      </c>
      <c r="X38" s="7">
        <f>28035</f>
        <v>28035</v>
      </c>
    </row>
    <row r="39" spans="1:24" s="1" customFormat="1" ht="24" customHeight="1">
      <c r="A39" s="6" t="s">
        <v>100</v>
      </c>
      <c r="B39" s="19" t="s">
        <v>48</v>
      </c>
      <c r="C39" s="19"/>
      <c r="D39" s="19"/>
      <c r="E39" s="19"/>
      <c r="F39" s="19"/>
      <c r="G39" s="20" t="s">
        <v>49</v>
      </c>
      <c r="H39" s="20"/>
      <c r="I39" s="20"/>
      <c r="J39" s="20"/>
      <c r="K39" s="20"/>
      <c r="L39" s="20"/>
      <c r="M39" s="20"/>
      <c r="N39" s="2" t="s">
        <v>101</v>
      </c>
      <c r="O39" s="21" t="s">
        <v>98</v>
      </c>
      <c r="P39" s="21"/>
      <c r="Q39" s="21"/>
      <c r="R39" s="22">
        <f>125419.58</f>
        <v>125419.58</v>
      </c>
      <c r="S39" s="22"/>
      <c r="T39" s="22"/>
      <c r="U39" s="22"/>
      <c r="V39" s="6" t="s">
        <v>102</v>
      </c>
      <c r="W39" s="2" t="s">
        <v>19</v>
      </c>
      <c r="X39" s="7">
        <f>125419.58</f>
        <v>125419.58</v>
      </c>
    </row>
    <row r="40" spans="1:24" s="1" customFormat="1" ht="54.75" customHeight="1">
      <c r="A40" s="6" t="s">
        <v>50</v>
      </c>
      <c r="B40" s="19" t="s">
        <v>103</v>
      </c>
      <c r="C40" s="19"/>
      <c r="D40" s="19"/>
      <c r="E40" s="19"/>
      <c r="F40" s="19"/>
      <c r="G40" s="20" t="s">
        <v>49</v>
      </c>
      <c r="H40" s="20"/>
      <c r="I40" s="20"/>
      <c r="J40" s="20"/>
      <c r="K40" s="20"/>
      <c r="L40" s="20"/>
      <c r="M40" s="20"/>
      <c r="N40" s="2" t="s">
        <v>78</v>
      </c>
      <c r="O40" s="21" t="s">
        <v>104</v>
      </c>
      <c r="P40" s="21"/>
      <c r="Q40" s="21"/>
      <c r="R40" s="22">
        <f>8990</f>
        <v>8990</v>
      </c>
      <c r="S40" s="22"/>
      <c r="T40" s="22"/>
      <c r="U40" s="22"/>
      <c r="V40" s="6" t="s">
        <v>105</v>
      </c>
      <c r="W40" s="2" t="s">
        <v>19</v>
      </c>
      <c r="X40" s="7">
        <f>8990</f>
        <v>8990</v>
      </c>
    </row>
    <row r="41" spans="1:24" s="1" customFormat="1" ht="45" customHeight="1">
      <c r="A41" s="6" t="s">
        <v>106</v>
      </c>
      <c r="B41" s="19" t="s">
        <v>107</v>
      </c>
      <c r="C41" s="19"/>
      <c r="D41" s="19"/>
      <c r="E41" s="19"/>
      <c r="F41" s="19"/>
      <c r="G41" s="20" t="s">
        <v>49</v>
      </c>
      <c r="H41" s="20"/>
      <c r="I41" s="20"/>
      <c r="J41" s="20"/>
      <c r="K41" s="20"/>
      <c r="L41" s="20"/>
      <c r="M41" s="20"/>
      <c r="N41" s="2" t="s">
        <v>108</v>
      </c>
      <c r="O41" s="21" t="s">
        <v>109</v>
      </c>
      <c r="P41" s="21"/>
      <c r="Q41" s="21"/>
      <c r="R41" s="22">
        <f>9400</f>
        <v>9400</v>
      </c>
      <c r="S41" s="22"/>
      <c r="T41" s="22"/>
      <c r="U41" s="22"/>
      <c r="V41" s="6" t="s">
        <v>35</v>
      </c>
      <c r="W41" s="2" t="s">
        <v>19</v>
      </c>
      <c r="X41" s="7">
        <f>9400</f>
        <v>9400</v>
      </c>
    </row>
    <row r="42" spans="1:24" s="1" customFormat="1" ht="45" customHeight="1">
      <c r="A42" s="6" t="s">
        <v>110</v>
      </c>
      <c r="B42" s="19" t="s">
        <v>53</v>
      </c>
      <c r="C42" s="19"/>
      <c r="D42" s="19"/>
      <c r="E42" s="19"/>
      <c r="F42" s="19"/>
      <c r="G42" s="20" t="s">
        <v>29</v>
      </c>
      <c r="H42" s="20"/>
      <c r="I42" s="20"/>
      <c r="J42" s="20"/>
      <c r="K42" s="20"/>
      <c r="L42" s="20"/>
      <c r="M42" s="20"/>
      <c r="N42" s="2" t="s">
        <v>111</v>
      </c>
      <c r="O42" s="21" t="s">
        <v>109</v>
      </c>
      <c r="P42" s="21"/>
      <c r="Q42" s="21"/>
      <c r="R42" s="22">
        <f>1019</f>
        <v>1019</v>
      </c>
      <c r="S42" s="22"/>
      <c r="T42" s="22"/>
      <c r="U42" s="22"/>
      <c r="V42" s="6" t="s">
        <v>56</v>
      </c>
      <c r="W42" s="2" t="s">
        <v>19</v>
      </c>
      <c r="X42" s="7">
        <f>1019</f>
        <v>1019</v>
      </c>
    </row>
    <row r="43" spans="1:24" s="1" customFormat="1" ht="45" customHeight="1">
      <c r="A43" s="6" t="s">
        <v>112</v>
      </c>
      <c r="B43" s="19" t="s">
        <v>97</v>
      </c>
      <c r="C43" s="19"/>
      <c r="D43" s="19"/>
      <c r="E43" s="19"/>
      <c r="F43" s="19"/>
      <c r="G43" s="20" t="s">
        <v>29</v>
      </c>
      <c r="H43" s="20"/>
      <c r="I43" s="20"/>
      <c r="J43" s="20"/>
      <c r="K43" s="20"/>
      <c r="L43" s="20"/>
      <c r="M43" s="20"/>
      <c r="N43" s="2" t="s">
        <v>113</v>
      </c>
      <c r="O43" s="21" t="s">
        <v>114</v>
      </c>
      <c r="P43" s="21"/>
      <c r="Q43" s="21"/>
      <c r="R43" s="22">
        <f>32040</f>
        <v>32040</v>
      </c>
      <c r="S43" s="22"/>
      <c r="T43" s="22"/>
      <c r="U43" s="22"/>
      <c r="V43" s="6" t="s">
        <v>99</v>
      </c>
      <c r="W43" s="2" t="s">
        <v>19</v>
      </c>
      <c r="X43" s="7">
        <f>32040</f>
        <v>32040</v>
      </c>
    </row>
    <row r="44" spans="1:24" s="1" customFormat="1" ht="54.75" customHeight="1">
      <c r="A44" s="6" t="s">
        <v>101</v>
      </c>
      <c r="B44" s="19" t="s">
        <v>103</v>
      </c>
      <c r="C44" s="19"/>
      <c r="D44" s="19"/>
      <c r="E44" s="19"/>
      <c r="F44" s="19"/>
      <c r="G44" s="20" t="s">
        <v>49</v>
      </c>
      <c r="H44" s="20"/>
      <c r="I44" s="20"/>
      <c r="J44" s="20"/>
      <c r="K44" s="20"/>
      <c r="L44" s="20"/>
      <c r="M44" s="20"/>
      <c r="N44" s="2" t="s">
        <v>50</v>
      </c>
      <c r="O44" s="21" t="s">
        <v>115</v>
      </c>
      <c r="P44" s="21"/>
      <c r="Q44" s="21"/>
      <c r="R44" s="22">
        <f>4200</f>
        <v>4200</v>
      </c>
      <c r="S44" s="22"/>
      <c r="T44" s="22"/>
      <c r="U44" s="22"/>
      <c r="V44" s="6" t="s">
        <v>105</v>
      </c>
      <c r="W44" s="2" t="s">
        <v>19</v>
      </c>
      <c r="X44" s="7">
        <f>4200</f>
        <v>4200</v>
      </c>
    </row>
    <row r="45" spans="1:24" s="1" customFormat="1" ht="45" customHeight="1">
      <c r="A45" s="6" t="s">
        <v>52</v>
      </c>
      <c r="B45" s="19" t="s">
        <v>33</v>
      </c>
      <c r="C45" s="19"/>
      <c r="D45" s="19"/>
      <c r="E45" s="19"/>
      <c r="F45" s="19"/>
      <c r="G45" s="20" t="s">
        <v>29</v>
      </c>
      <c r="H45" s="20"/>
      <c r="I45" s="20"/>
      <c r="J45" s="20"/>
      <c r="K45" s="20"/>
      <c r="L45" s="20"/>
      <c r="M45" s="20"/>
      <c r="N45" s="2" t="s">
        <v>70</v>
      </c>
      <c r="O45" s="21" t="s">
        <v>115</v>
      </c>
      <c r="P45" s="21"/>
      <c r="Q45" s="21"/>
      <c r="R45" s="22">
        <f>43406.92</f>
        <v>43406.92</v>
      </c>
      <c r="S45" s="22"/>
      <c r="T45" s="22"/>
      <c r="U45" s="22"/>
      <c r="V45" s="6" t="s">
        <v>35</v>
      </c>
      <c r="W45" s="2" t="s">
        <v>19</v>
      </c>
      <c r="X45" s="7">
        <f>43406.92</f>
        <v>43406.92</v>
      </c>
    </row>
    <row r="46" spans="1:24" s="1" customFormat="1" ht="13.5" customHeight="1">
      <c r="A46" s="6" t="s">
        <v>116</v>
      </c>
      <c r="B46" s="19" t="s">
        <v>117</v>
      </c>
      <c r="C46" s="19"/>
      <c r="D46" s="19"/>
      <c r="E46" s="19"/>
      <c r="F46" s="19"/>
      <c r="G46" s="20" t="s">
        <v>0</v>
      </c>
      <c r="H46" s="20"/>
      <c r="I46" s="20"/>
      <c r="J46" s="20"/>
      <c r="K46" s="20"/>
      <c r="L46" s="20"/>
      <c r="M46" s="20"/>
      <c r="N46" s="2" t="s">
        <v>101</v>
      </c>
      <c r="O46" s="21" t="s">
        <v>118</v>
      </c>
      <c r="P46" s="21"/>
      <c r="Q46" s="21"/>
      <c r="R46" s="22">
        <f>300</f>
        <v>300</v>
      </c>
      <c r="S46" s="22"/>
      <c r="T46" s="22"/>
      <c r="U46" s="22"/>
      <c r="V46" s="6" t="s">
        <v>119</v>
      </c>
      <c r="W46" s="2" t="s">
        <v>19</v>
      </c>
      <c r="X46" s="7">
        <f>300</f>
        <v>300</v>
      </c>
    </row>
    <row r="47" spans="1:24" s="1" customFormat="1" ht="13.5" customHeight="1">
      <c r="A47" s="6" t="s">
        <v>120</v>
      </c>
      <c r="B47" s="19" t="s">
        <v>117</v>
      </c>
      <c r="C47" s="19"/>
      <c r="D47" s="19"/>
      <c r="E47" s="19"/>
      <c r="F47" s="19"/>
      <c r="G47" s="20" t="s">
        <v>0</v>
      </c>
      <c r="H47" s="20"/>
      <c r="I47" s="20"/>
      <c r="J47" s="20"/>
      <c r="K47" s="20"/>
      <c r="L47" s="20"/>
      <c r="M47" s="20"/>
      <c r="N47" s="2" t="s">
        <v>101</v>
      </c>
      <c r="O47" s="21" t="s">
        <v>118</v>
      </c>
      <c r="P47" s="21"/>
      <c r="Q47" s="21"/>
      <c r="R47" s="22">
        <f>49.25</f>
        <v>49.25</v>
      </c>
      <c r="S47" s="22"/>
      <c r="T47" s="22"/>
      <c r="U47" s="22"/>
      <c r="V47" s="6" t="s">
        <v>121</v>
      </c>
      <c r="W47" s="2" t="s">
        <v>19</v>
      </c>
      <c r="X47" s="7">
        <f>49.25</f>
        <v>49.25</v>
      </c>
    </row>
    <row r="48" spans="1:24" s="1" customFormat="1" ht="45" customHeight="1">
      <c r="A48" s="6" t="s">
        <v>122</v>
      </c>
      <c r="B48" s="19" t="s">
        <v>88</v>
      </c>
      <c r="C48" s="19"/>
      <c r="D48" s="19"/>
      <c r="E48" s="19"/>
      <c r="F48" s="19"/>
      <c r="G48" s="20" t="s">
        <v>29</v>
      </c>
      <c r="H48" s="20"/>
      <c r="I48" s="20"/>
      <c r="J48" s="20"/>
      <c r="K48" s="20"/>
      <c r="L48" s="20"/>
      <c r="M48" s="20"/>
      <c r="N48" s="2" t="s">
        <v>94</v>
      </c>
      <c r="O48" s="21" t="s">
        <v>123</v>
      </c>
      <c r="P48" s="21"/>
      <c r="Q48" s="21"/>
      <c r="R48" s="22">
        <f>35000</f>
        <v>35000</v>
      </c>
      <c r="S48" s="22"/>
      <c r="T48" s="22"/>
      <c r="U48" s="22"/>
      <c r="V48" s="6" t="s">
        <v>56</v>
      </c>
      <c r="W48" s="2" t="s">
        <v>19</v>
      </c>
      <c r="X48" s="7">
        <f>35000</f>
        <v>35000</v>
      </c>
    </row>
    <row r="49" spans="1:24" s="1" customFormat="1" ht="33.75" customHeight="1">
      <c r="A49" s="6" t="s">
        <v>124</v>
      </c>
      <c r="B49" s="19" t="s">
        <v>36</v>
      </c>
      <c r="C49" s="19"/>
      <c r="D49" s="19"/>
      <c r="E49" s="19"/>
      <c r="F49" s="19"/>
      <c r="G49" s="20" t="s">
        <v>29</v>
      </c>
      <c r="H49" s="20"/>
      <c r="I49" s="20"/>
      <c r="J49" s="20"/>
      <c r="K49" s="20"/>
      <c r="L49" s="20"/>
      <c r="M49" s="20"/>
      <c r="N49" s="2" t="s">
        <v>125</v>
      </c>
      <c r="O49" s="21" t="s">
        <v>126</v>
      </c>
      <c r="P49" s="21"/>
      <c r="Q49" s="21"/>
      <c r="R49" s="22">
        <f>1389.36</f>
        <v>1389.36</v>
      </c>
      <c r="S49" s="22"/>
      <c r="T49" s="22"/>
      <c r="U49" s="22"/>
      <c r="V49" s="6" t="s">
        <v>39</v>
      </c>
      <c r="W49" s="2" t="s">
        <v>19</v>
      </c>
      <c r="X49" s="7">
        <f>1389.36</f>
        <v>1389.36</v>
      </c>
    </row>
    <row r="50" spans="1:24" s="1" customFormat="1" ht="33.75" customHeight="1">
      <c r="A50" s="6" t="s">
        <v>127</v>
      </c>
      <c r="B50" s="19" t="s">
        <v>36</v>
      </c>
      <c r="C50" s="19"/>
      <c r="D50" s="19"/>
      <c r="E50" s="19"/>
      <c r="F50" s="19"/>
      <c r="G50" s="20" t="s">
        <v>29</v>
      </c>
      <c r="H50" s="20"/>
      <c r="I50" s="20"/>
      <c r="J50" s="20"/>
      <c r="K50" s="20"/>
      <c r="L50" s="20"/>
      <c r="M50" s="20"/>
      <c r="N50" s="2" t="s">
        <v>125</v>
      </c>
      <c r="O50" s="21" t="s">
        <v>126</v>
      </c>
      <c r="P50" s="21"/>
      <c r="Q50" s="21"/>
      <c r="R50" s="22">
        <f>22904.42</f>
        <v>22904.42</v>
      </c>
      <c r="S50" s="22"/>
      <c r="T50" s="22"/>
      <c r="U50" s="22"/>
      <c r="V50" s="6" t="s">
        <v>39</v>
      </c>
      <c r="W50" s="2" t="s">
        <v>19</v>
      </c>
      <c r="X50" s="7">
        <f>22904.42</f>
        <v>22904.42</v>
      </c>
    </row>
    <row r="51" spans="1:24" s="1" customFormat="1" ht="24" customHeight="1">
      <c r="A51" s="6" t="s">
        <v>128</v>
      </c>
      <c r="B51" s="19" t="s">
        <v>40</v>
      </c>
      <c r="C51" s="19"/>
      <c r="D51" s="19"/>
      <c r="E51" s="19"/>
      <c r="F51" s="19"/>
      <c r="G51" s="20" t="s">
        <v>29</v>
      </c>
      <c r="H51" s="20"/>
      <c r="I51" s="20"/>
      <c r="J51" s="20"/>
      <c r="K51" s="20"/>
      <c r="L51" s="20"/>
      <c r="M51" s="20"/>
      <c r="N51" s="2" t="s">
        <v>129</v>
      </c>
      <c r="O51" s="21" t="s">
        <v>126</v>
      </c>
      <c r="P51" s="21"/>
      <c r="Q51" s="21"/>
      <c r="R51" s="22">
        <f>10112.8</f>
        <v>10112.8</v>
      </c>
      <c r="S51" s="22"/>
      <c r="T51" s="22"/>
      <c r="U51" s="22"/>
      <c r="V51" s="6" t="s">
        <v>42</v>
      </c>
      <c r="W51" s="2" t="s">
        <v>130</v>
      </c>
      <c r="X51" s="7">
        <f>43.97</f>
        <v>43.97</v>
      </c>
    </row>
    <row r="52" spans="1:24" s="1" customFormat="1" ht="33.75" customHeight="1">
      <c r="A52" s="6" t="s">
        <v>131</v>
      </c>
      <c r="B52" s="19" t="s">
        <v>48</v>
      </c>
      <c r="C52" s="19"/>
      <c r="D52" s="19"/>
      <c r="E52" s="19"/>
      <c r="F52" s="19"/>
      <c r="G52" s="20" t="s">
        <v>49</v>
      </c>
      <c r="H52" s="20"/>
      <c r="I52" s="20"/>
      <c r="J52" s="20"/>
      <c r="K52" s="20"/>
      <c r="L52" s="20"/>
      <c r="M52" s="20"/>
      <c r="N52" s="2" t="s">
        <v>132</v>
      </c>
      <c r="O52" s="21" t="s">
        <v>126</v>
      </c>
      <c r="P52" s="21"/>
      <c r="Q52" s="21"/>
      <c r="R52" s="22">
        <f>265.84</f>
        <v>265.84</v>
      </c>
      <c r="S52" s="22"/>
      <c r="T52" s="22"/>
      <c r="U52" s="22"/>
      <c r="V52" s="6" t="s">
        <v>39</v>
      </c>
      <c r="W52" s="2" t="s">
        <v>19</v>
      </c>
      <c r="X52" s="7">
        <f>265.84</f>
        <v>265.84</v>
      </c>
    </row>
    <row r="53" spans="1:24" s="1" customFormat="1" ht="33.75" customHeight="1">
      <c r="A53" s="6" t="s">
        <v>111</v>
      </c>
      <c r="B53" s="19" t="s">
        <v>48</v>
      </c>
      <c r="C53" s="19"/>
      <c r="D53" s="19"/>
      <c r="E53" s="19"/>
      <c r="F53" s="19"/>
      <c r="G53" s="20" t="s">
        <v>49</v>
      </c>
      <c r="H53" s="20"/>
      <c r="I53" s="20"/>
      <c r="J53" s="20"/>
      <c r="K53" s="20"/>
      <c r="L53" s="20"/>
      <c r="M53" s="20"/>
      <c r="N53" s="2" t="s">
        <v>133</v>
      </c>
      <c r="O53" s="21" t="s">
        <v>126</v>
      </c>
      <c r="P53" s="21"/>
      <c r="Q53" s="21"/>
      <c r="R53" s="22">
        <f>34652.28</f>
        <v>34652.28</v>
      </c>
      <c r="S53" s="22"/>
      <c r="T53" s="22"/>
      <c r="U53" s="22"/>
      <c r="V53" s="6" t="s">
        <v>39</v>
      </c>
      <c r="W53" s="2" t="s">
        <v>19</v>
      </c>
      <c r="X53" s="7">
        <f>34652.28</f>
        <v>34652.28</v>
      </c>
    </row>
    <row r="54" spans="1:24" s="1" customFormat="1" ht="33.75" customHeight="1">
      <c r="A54" s="6" t="s">
        <v>134</v>
      </c>
      <c r="B54" s="19" t="s">
        <v>48</v>
      </c>
      <c r="C54" s="19"/>
      <c r="D54" s="19"/>
      <c r="E54" s="19"/>
      <c r="F54" s="19"/>
      <c r="G54" s="20" t="s">
        <v>49</v>
      </c>
      <c r="H54" s="20"/>
      <c r="I54" s="20"/>
      <c r="J54" s="20"/>
      <c r="K54" s="20"/>
      <c r="L54" s="20"/>
      <c r="M54" s="20"/>
      <c r="N54" s="2" t="s">
        <v>135</v>
      </c>
      <c r="O54" s="21" t="s">
        <v>126</v>
      </c>
      <c r="P54" s="21"/>
      <c r="Q54" s="21"/>
      <c r="R54" s="22">
        <f>17996.68</f>
        <v>17996.68</v>
      </c>
      <c r="S54" s="22"/>
      <c r="T54" s="22"/>
      <c r="U54" s="22"/>
      <c r="V54" s="6" t="s">
        <v>39</v>
      </c>
      <c r="W54" s="2" t="s">
        <v>19</v>
      </c>
      <c r="X54" s="7">
        <f>17996.68</f>
        <v>17996.68</v>
      </c>
    </row>
    <row r="55" spans="1:24" s="1" customFormat="1" ht="45" customHeight="1">
      <c r="A55" s="6" t="s">
        <v>136</v>
      </c>
      <c r="B55" s="19" t="s">
        <v>137</v>
      </c>
      <c r="C55" s="19"/>
      <c r="D55" s="19"/>
      <c r="E55" s="19"/>
      <c r="F55" s="19"/>
      <c r="G55" s="20" t="s">
        <v>45</v>
      </c>
      <c r="H55" s="20"/>
      <c r="I55" s="20"/>
      <c r="J55" s="20"/>
      <c r="K55" s="20"/>
      <c r="L55" s="20"/>
      <c r="M55" s="20"/>
      <c r="N55" s="2" t="s">
        <v>138</v>
      </c>
      <c r="O55" s="21" t="s">
        <v>126</v>
      </c>
      <c r="P55" s="21"/>
      <c r="Q55" s="21"/>
      <c r="R55" s="22">
        <f>4268.7</f>
        <v>4268.7</v>
      </c>
      <c r="S55" s="22"/>
      <c r="T55" s="22"/>
      <c r="U55" s="22"/>
      <c r="V55" s="6" t="s">
        <v>35</v>
      </c>
      <c r="W55" s="2" t="s">
        <v>19</v>
      </c>
      <c r="X55" s="7">
        <f>4268.7</f>
        <v>4268.7</v>
      </c>
    </row>
    <row r="56" spans="1:24" s="1" customFormat="1" ht="33.75" customHeight="1">
      <c r="A56" s="6" t="s">
        <v>139</v>
      </c>
      <c r="B56" s="19" t="s">
        <v>44</v>
      </c>
      <c r="C56" s="19"/>
      <c r="D56" s="19"/>
      <c r="E56" s="19"/>
      <c r="F56" s="19"/>
      <c r="G56" s="20" t="s">
        <v>45</v>
      </c>
      <c r="H56" s="20"/>
      <c r="I56" s="20"/>
      <c r="J56" s="20"/>
      <c r="K56" s="20"/>
      <c r="L56" s="20"/>
      <c r="M56" s="20"/>
      <c r="N56" s="2" t="s">
        <v>140</v>
      </c>
      <c r="O56" s="21" t="s">
        <v>126</v>
      </c>
      <c r="P56" s="21"/>
      <c r="Q56" s="21"/>
      <c r="R56" s="22">
        <f>1680</f>
        <v>1680</v>
      </c>
      <c r="S56" s="22"/>
      <c r="T56" s="22"/>
      <c r="U56" s="22"/>
      <c r="V56" s="6" t="s">
        <v>47</v>
      </c>
      <c r="W56" s="2" t="s">
        <v>19</v>
      </c>
      <c r="X56" s="7">
        <f>1680</f>
        <v>1680</v>
      </c>
    </row>
    <row r="57" spans="1:24" s="1" customFormat="1" ht="13.5" customHeight="1">
      <c r="A57" s="17" t="s">
        <v>141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>
        <f>1783761.68</f>
        <v>1783761.68</v>
      </c>
      <c r="S57" s="18"/>
      <c r="T57" s="18"/>
      <c r="U57" s="18"/>
      <c r="V57" s="8" t="s">
        <v>142</v>
      </c>
      <c r="W57" s="8" t="s">
        <v>143</v>
      </c>
      <c r="X57" s="9" t="s">
        <v>142</v>
      </c>
    </row>
    <row r="58" spans="1:24" s="1" customFormat="1" ht="13.5" customHeight="1">
      <c r="A58" s="11" t="s">
        <v>0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s="1" customFormat="1" ht="13.5" customHeight="1">
      <c r="A59" s="13" t="s">
        <v>144</v>
      </c>
      <c r="B59" s="13"/>
      <c r="C59" s="13"/>
      <c r="D59" s="13" t="s">
        <v>0</v>
      </c>
      <c r="E59" s="13"/>
      <c r="F59" s="13"/>
      <c r="G59" s="13"/>
      <c r="H59" s="13"/>
      <c r="I59" s="13"/>
      <c r="J59" s="13"/>
      <c r="K59" s="14" t="s">
        <v>149</v>
      </c>
      <c r="L59" s="14"/>
      <c r="M59" s="14"/>
      <c r="N59" s="14"/>
      <c r="O59" s="14"/>
      <c r="P59" s="14"/>
      <c r="Q59" s="14"/>
      <c r="R59" s="14"/>
      <c r="S59" s="15" t="s">
        <v>0</v>
      </c>
      <c r="T59" s="15"/>
      <c r="U59" s="15"/>
      <c r="V59" s="15"/>
      <c r="W59" s="15"/>
      <c r="X59" s="15"/>
    </row>
    <row r="60" spans="1:24" s="1" customFormat="1" ht="13.5" customHeight="1">
      <c r="A60" s="15" t="s">
        <v>0</v>
      </c>
      <c r="B60" s="15"/>
      <c r="C60" s="15"/>
      <c r="D60" s="15" t="s">
        <v>0</v>
      </c>
      <c r="E60" s="15"/>
      <c r="F60" s="16" t="s">
        <v>145</v>
      </c>
      <c r="G60" s="16"/>
      <c r="H60" s="16"/>
      <c r="I60" s="10" t="s">
        <v>0</v>
      </c>
      <c r="J60" s="15" t="s">
        <v>0</v>
      </c>
      <c r="K60" s="15"/>
      <c r="L60" s="15"/>
      <c r="M60" s="16" t="s">
        <v>146</v>
      </c>
      <c r="N60" s="16"/>
      <c r="O60" s="16"/>
      <c r="P60" s="16"/>
      <c r="Q60" s="15" t="s">
        <v>0</v>
      </c>
      <c r="R60" s="15"/>
      <c r="S60" s="15"/>
      <c r="T60" s="15"/>
      <c r="U60" s="15"/>
      <c r="V60" s="15"/>
      <c r="W60" s="15"/>
      <c r="X60" s="15"/>
    </row>
    <row r="61" spans="1:24" s="1" customFormat="1" ht="25.5" customHeight="1">
      <c r="A61" s="13" t="s">
        <v>147</v>
      </c>
      <c r="B61" s="13"/>
      <c r="C61" s="13"/>
      <c r="D61" s="13" t="s">
        <v>0</v>
      </c>
      <c r="E61" s="13"/>
      <c r="F61" s="13"/>
      <c r="G61" s="13"/>
      <c r="H61" s="13"/>
      <c r="I61" s="13"/>
      <c r="J61" s="13"/>
      <c r="K61" s="14" t="s">
        <v>0</v>
      </c>
      <c r="L61" s="14"/>
      <c r="M61" s="14"/>
      <c r="N61" s="14"/>
      <c r="O61" s="14"/>
      <c r="P61" s="14"/>
      <c r="Q61" s="14"/>
      <c r="R61" s="14"/>
      <c r="S61" s="15" t="s">
        <v>0</v>
      </c>
      <c r="T61" s="15"/>
      <c r="U61" s="15"/>
      <c r="V61" s="15"/>
      <c r="W61" s="15"/>
      <c r="X61" s="15"/>
    </row>
    <row r="62" spans="1:24" s="1" customFormat="1" ht="13.5" customHeight="1">
      <c r="A62" s="15" t="s">
        <v>0</v>
      </c>
      <c r="B62" s="15"/>
      <c r="C62" s="15"/>
      <c r="D62" s="10" t="s">
        <v>0</v>
      </c>
      <c r="E62" s="16" t="s">
        <v>145</v>
      </c>
      <c r="F62" s="16"/>
      <c r="G62" s="16"/>
      <c r="H62" s="16"/>
      <c r="I62" s="10" t="s">
        <v>0</v>
      </c>
      <c r="J62" s="15" t="s">
        <v>0</v>
      </c>
      <c r="K62" s="15"/>
      <c r="L62" s="15"/>
      <c r="M62" s="16" t="s">
        <v>146</v>
      </c>
      <c r="N62" s="16"/>
      <c r="O62" s="16"/>
      <c r="P62" s="16"/>
      <c r="Q62" s="15" t="s">
        <v>0</v>
      </c>
      <c r="R62" s="15"/>
      <c r="S62" s="15"/>
      <c r="T62" s="15"/>
      <c r="U62" s="15"/>
      <c r="V62" s="15"/>
      <c r="W62" s="15"/>
      <c r="X62" s="15"/>
    </row>
    <row r="63" spans="1:24" s="1" customFormat="1" ht="24" customHeight="1">
      <c r="A63" s="11" t="s">
        <v>148</v>
      </c>
      <c r="B63" s="11"/>
      <c r="C63" s="11"/>
      <c r="D63" s="11"/>
      <c r="E63" s="11"/>
      <c r="F63" s="11"/>
      <c r="G63" s="11"/>
      <c r="H63" s="12" t="s">
        <v>0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1" t="s">
        <v>0</v>
      </c>
      <c r="U63" s="11"/>
      <c r="V63" s="11"/>
      <c r="W63" s="11"/>
      <c r="X63" s="11"/>
    </row>
  </sheetData>
  <sheetProtection/>
  <mergeCells count="239">
    <mergeCell ref="A1:K1"/>
    <mergeCell ref="L1:T1"/>
    <mergeCell ref="U1:X1"/>
    <mergeCell ref="A2:X2"/>
    <mergeCell ref="A3:B3"/>
    <mergeCell ref="C3:X3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B38:F38"/>
    <mergeCell ref="G38:M38"/>
    <mergeCell ref="O38:Q38"/>
    <mergeCell ref="R38:U38"/>
    <mergeCell ref="B39:F39"/>
    <mergeCell ref="G39:M39"/>
    <mergeCell ref="O39:Q39"/>
    <mergeCell ref="R39:U39"/>
    <mergeCell ref="B40:F40"/>
    <mergeCell ref="G40:M40"/>
    <mergeCell ref="O40:Q40"/>
    <mergeCell ref="R40:U40"/>
    <mergeCell ref="B41:F41"/>
    <mergeCell ref="G41:M41"/>
    <mergeCell ref="O41:Q41"/>
    <mergeCell ref="R41:U41"/>
    <mergeCell ref="B42:F42"/>
    <mergeCell ref="G42:M42"/>
    <mergeCell ref="O42:Q42"/>
    <mergeCell ref="R42:U42"/>
    <mergeCell ref="B43:F43"/>
    <mergeCell ref="G43:M43"/>
    <mergeCell ref="O43:Q43"/>
    <mergeCell ref="R43:U43"/>
    <mergeCell ref="B44:F44"/>
    <mergeCell ref="G44:M44"/>
    <mergeCell ref="O44:Q44"/>
    <mergeCell ref="R44:U44"/>
    <mergeCell ref="B45:F45"/>
    <mergeCell ref="G45:M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B49:F49"/>
    <mergeCell ref="G49:M49"/>
    <mergeCell ref="O49:Q49"/>
    <mergeCell ref="R49:U49"/>
    <mergeCell ref="B50:F50"/>
    <mergeCell ref="G50:M50"/>
    <mergeCell ref="O50:Q50"/>
    <mergeCell ref="R50:U50"/>
    <mergeCell ref="B51:F51"/>
    <mergeCell ref="G51:M51"/>
    <mergeCell ref="O51:Q51"/>
    <mergeCell ref="R51:U51"/>
    <mergeCell ref="B52:F52"/>
    <mergeCell ref="G52:M52"/>
    <mergeCell ref="O52:Q52"/>
    <mergeCell ref="R52:U52"/>
    <mergeCell ref="B53:F53"/>
    <mergeCell ref="G53:M53"/>
    <mergeCell ref="O53:Q53"/>
    <mergeCell ref="R53:U53"/>
    <mergeCell ref="B54:F54"/>
    <mergeCell ref="G54:M54"/>
    <mergeCell ref="O54:Q54"/>
    <mergeCell ref="R54:U54"/>
    <mergeCell ref="B55:F55"/>
    <mergeCell ref="G55:M55"/>
    <mergeCell ref="O55:Q55"/>
    <mergeCell ref="R55:U55"/>
    <mergeCell ref="B56:F56"/>
    <mergeCell ref="G56:M56"/>
    <mergeCell ref="O56:Q56"/>
    <mergeCell ref="R56:U56"/>
    <mergeCell ref="A57:Q57"/>
    <mergeCell ref="R57:U57"/>
    <mergeCell ref="A58:X58"/>
    <mergeCell ref="A59:C59"/>
    <mergeCell ref="D59:J59"/>
    <mergeCell ref="K59:R59"/>
    <mergeCell ref="S59:X59"/>
    <mergeCell ref="M62:P62"/>
    <mergeCell ref="Q62:X62"/>
    <mergeCell ref="A60:C60"/>
    <mergeCell ref="D60:E60"/>
    <mergeCell ref="F60:H60"/>
    <mergeCell ref="J60:L60"/>
    <mergeCell ref="M60:P60"/>
    <mergeCell ref="Q60:X60"/>
    <mergeCell ref="A63:G63"/>
    <mergeCell ref="H63:S63"/>
    <mergeCell ref="T63:X63"/>
    <mergeCell ref="A61:C61"/>
    <mergeCell ref="D61:J61"/>
    <mergeCell ref="K61:R61"/>
    <mergeCell ref="S61:X61"/>
    <mergeCell ref="A62:C62"/>
    <mergeCell ref="E62:H62"/>
    <mergeCell ref="J62:L6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2021-08-19T12:01:51Z</dcterms:created>
  <dcterms:modified xsi:type="dcterms:W3CDTF">2021-08-19T12:06:35Z</dcterms:modified>
  <cp:category/>
  <cp:version/>
  <cp:contentType/>
  <cp:contentStatus/>
</cp:coreProperties>
</file>